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OG" sheetId="6" r:id="rId1"/>
  </sheets>
  <definedNames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G77" i="6" l="1"/>
  <c r="F77" i="6"/>
  <c r="H43" i="6" l="1"/>
  <c r="H44" i="6"/>
  <c r="G43" i="6"/>
  <c r="F43" i="6"/>
  <c r="E77" i="6" l="1"/>
  <c r="D77" i="6"/>
  <c r="G23" i="6" l="1"/>
  <c r="G13" i="6"/>
  <c r="G5" i="6"/>
  <c r="F23" i="6"/>
  <c r="F13" i="6"/>
  <c r="F5" i="6"/>
  <c r="C77" i="6" l="1"/>
  <c r="D23" i="6"/>
  <c r="C23" i="6"/>
  <c r="E25" i="6"/>
  <c r="H25" i="6" s="1"/>
  <c r="E26" i="6"/>
  <c r="H26" i="6" s="1"/>
  <c r="E27" i="6"/>
  <c r="H27" i="6" s="1"/>
  <c r="E28" i="6"/>
  <c r="H28" i="6" s="1"/>
  <c r="E29" i="6"/>
  <c r="H29" i="6" s="1"/>
  <c r="E30" i="6"/>
  <c r="H30" i="6" s="1"/>
  <c r="E31" i="6"/>
  <c r="H31" i="6" s="1"/>
  <c r="E32" i="6"/>
  <c r="H32" i="6" s="1"/>
  <c r="E24" i="6"/>
  <c r="H24" i="6" s="1"/>
  <c r="D13" i="6"/>
  <c r="C13" i="6"/>
  <c r="E22" i="6"/>
  <c r="H22" i="6" s="1"/>
  <c r="E15" i="6"/>
  <c r="H15" i="6" s="1"/>
  <c r="E16" i="6"/>
  <c r="H16" i="6" s="1"/>
  <c r="E17" i="6"/>
  <c r="H17" i="6" s="1"/>
  <c r="E18" i="6"/>
  <c r="H18" i="6" s="1"/>
  <c r="E19" i="6"/>
  <c r="H19" i="6" s="1"/>
  <c r="E20" i="6"/>
  <c r="H20" i="6" s="1"/>
  <c r="E21" i="6"/>
  <c r="H21" i="6" s="1"/>
  <c r="E14" i="6"/>
  <c r="H14" i="6" s="1"/>
  <c r="D5" i="6"/>
  <c r="C5" i="6"/>
  <c r="H23" i="6" l="1"/>
  <c r="E23" i="6"/>
  <c r="H13" i="6"/>
  <c r="E13" i="6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6" i="6"/>
  <c r="H6" i="6" l="1"/>
  <c r="H5" i="6" s="1"/>
  <c r="H77" i="6" s="1"/>
  <c r="E5" i="6"/>
</calcChain>
</file>

<file path=xl/sharedStrings.xml><?xml version="1.0" encoding="utf-8"?>
<sst xmlns="http://schemas.openxmlformats.org/spreadsheetml/2006/main" count="91" uniqueCount="91">
  <si>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</si>
  <si>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</si>
  <si>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</si>
  <si>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</si>
  <si>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</si>
  <si>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</si>
  <si>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</si>
  <si>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</si>
  <si>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</si>
  <si>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</si>
  <si>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</si>
  <si>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</si>
  <si>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</si>
  <si>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</si>
  <si>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</si>
  <si>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</si>
  <si>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</si>
  <si>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</si>
  <si>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</si>
  <si>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</si>
  <si>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</si>
  <si>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</si>
  <si>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</si>
  <si>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</si>
  <si>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</si>
  <si>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</si>
  <si>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</si>
  <si>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</si>
  <si>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</si>
  <si>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</si>
  <si>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</si>
  <si>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</si>
  <si>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</si>
  <si>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</si>
  <si>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</si>
  <si>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</si>
  <si>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</si>
  <si>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</si>
  <si>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</si>
  <si>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</si>
  <si>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</si>
  <si>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</si>
  <si>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</si>
  <si>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</si>
  <si>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</si>
  <si>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</si>
  <si>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</si>
  <si>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</si>
  <si>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</si>
  <si>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</si>
  <si>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</si>
  <si>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</si>
  <si>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</si>
  <si>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</si>
  <si>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</si>
  <si>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</si>
  <si>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</si>
  <si>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</si>
  <si>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</si>
  <si>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</si>
  <si>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</si>
  <si>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</si>
  <si>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</si>
  <si>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</si>
  <si>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</si>
  <si>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</si>
  <si>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</si>
  <si>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</si>
  <si>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</si>
  <si>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</si>
  <si>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</si>
  <si>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</si>
  <si>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</si>
  <si>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</si>
  <si>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</si>
  <si>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</si>
  <si>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</si>
  <si>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</si>
  <si>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</si>
  <si>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</si>
  <si>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</si>
  <si>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</si>
  <si>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</si>
  <si>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</si>
  <si>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</si>
  <si>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</si>
  <si>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</si>
  <si>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</si>
  <si>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</si>
  <si>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 Jesús López Ramírez</t>
  </si>
  <si>
    <t>FIDEICOMISO CIUDAD INDUSTRIAL DE LEON
Estado Analítico del Ejercicio del Presupuesto de Egresos
Clasificación por Objeto del Gasto (Capítulo y Concepto)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</si>
</sst>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0" xfId="7" applyNumberFormat="1" applyFont="1" applyFill="1" applyBorder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8" t="s">
        <v>90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9</v>
      </c>
      <c r="B2" s="24"/>
      <c r="C2" s="18" t="s">
        <v>15</v>
      </c>
      <c r="D2" s="19"/>
      <c r="E2" s="19"/>
      <c r="F2" s="19"/>
      <c r="G2" s="20"/>
      <c r="H2" s="21" t="s">
        <v>14</v>
      </c>
    </row>
    <row r="3" spans="1:8" ht="24.95" customHeight="1" x14ac:dyDescent="0.2">
      <c r="A3" s="25"/>
      <c r="B3" s="26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22"/>
    </row>
    <row r="4" spans="1:8" x14ac:dyDescent="0.2">
      <c r="A4" s="27"/>
      <c r="B4" s="28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x14ac:dyDescent="0.2">
      <c r="A5" s="14" t="s">
        <v>16</v>
      </c>
      <c r="B5" s="4"/>
      <c r="C5" s="15">
        <f>SUM(C6:C12)</f>
        <v>915096.6100000001</v>
      </c>
      <c r="D5" s="15">
        <f t="shared" ref="D5:F5" si="0">SUM(D6:D12)</f>
        <v>521971.9</v>
      </c>
      <c r="E5" s="15">
        <f t="shared" si="0"/>
        <v>1437068.51</v>
      </c>
      <c r="F5" s="15">
        <f t="shared" si="0"/>
        <v>741412.98</v>
      </c>
      <c r="G5" s="15">
        <f t="shared" ref="G5:H5" si="1">SUM(G6:G12)</f>
        <v>741412.98</v>
      </c>
      <c r="H5" s="15">
        <f t="shared" si="1"/>
        <v>695655.53</v>
      </c>
    </row>
    <row r="6" spans="1:8" x14ac:dyDescent="0.2">
      <c r="A6" s="2"/>
      <c r="B6" s="8" t="s">
        <v>25</v>
      </c>
      <c r="C6" s="11">
        <v>149770.79999999999</v>
      </c>
      <c r="D6" s="11">
        <v>386000.63</v>
      </c>
      <c r="E6" s="11">
        <f>+C6+D6</f>
        <v>535771.42999999993</v>
      </c>
      <c r="F6" s="11">
        <v>410055.78</v>
      </c>
      <c r="G6" s="11">
        <v>410055.78</v>
      </c>
      <c r="H6" s="11">
        <f>+E6-F6</f>
        <v>125715.64999999991</v>
      </c>
    </row>
    <row r="7" spans="1:8" x14ac:dyDescent="0.2">
      <c r="A7" s="2"/>
      <c r="B7" s="8" t="s">
        <v>26</v>
      </c>
      <c r="C7" s="11">
        <v>0</v>
      </c>
      <c r="D7" s="11">
        <v>0</v>
      </c>
      <c r="E7" s="11">
        <f t="shared" ref="E7:E12" si="2">+C7+D7</f>
        <v>0</v>
      </c>
      <c r="F7" s="11">
        <v>0</v>
      </c>
      <c r="G7" s="11">
        <v>0</v>
      </c>
      <c r="H7" s="11">
        <f t="shared" ref="H7:H12" si="3">+E7-F7</f>
        <v>0</v>
      </c>
    </row>
    <row r="8" spans="1:8" x14ac:dyDescent="0.2">
      <c r="A8" s="2"/>
      <c r="B8" s="8" t="s">
        <v>27</v>
      </c>
      <c r="C8" s="11">
        <v>205691.51</v>
      </c>
      <c r="D8" s="11">
        <v>178556.26</v>
      </c>
      <c r="E8" s="11">
        <f t="shared" si="2"/>
        <v>384247.77</v>
      </c>
      <c r="F8" s="11">
        <v>108604.42</v>
      </c>
      <c r="G8" s="11">
        <v>108604.42</v>
      </c>
      <c r="H8" s="11">
        <f t="shared" si="3"/>
        <v>275643.35000000003</v>
      </c>
    </row>
    <row r="9" spans="1:8" x14ac:dyDescent="0.2">
      <c r="A9" s="2"/>
      <c r="B9" s="8" t="s">
        <v>1</v>
      </c>
      <c r="C9" s="11">
        <v>38444.959999999999</v>
      </c>
      <c r="D9" s="11">
        <v>103187.88</v>
      </c>
      <c r="E9" s="11">
        <f t="shared" si="2"/>
        <v>141632.84</v>
      </c>
      <c r="F9" s="11">
        <v>90689.51</v>
      </c>
      <c r="G9" s="11">
        <v>90689.51</v>
      </c>
      <c r="H9" s="11">
        <f t="shared" si="3"/>
        <v>50943.33</v>
      </c>
    </row>
    <row r="10" spans="1:8" x14ac:dyDescent="0.2">
      <c r="A10" s="2"/>
      <c r="B10" s="8" t="s">
        <v>28</v>
      </c>
      <c r="C10" s="11">
        <v>521189.34</v>
      </c>
      <c r="D10" s="11">
        <v>-145772.87</v>
      </c>
      <c r="E10" s="11">
        <f t="shared" si="2"/>
        <v>375416.47000000003</v>
      </c>
      <c r="F10" s="11">
        <v>132063.26999999999</v>
      </c>
      <c r="G10" s="11">
        <v>132063.26999999999</v>
      </c>
      <c r="H10" s="11">
        <f t="shared" si="3"/>
        <v>243353.20000000004</v>
      </c>
    </row>
    <row r="11" spans="1:8" x14ac:dyDescent="0.2">
      <c r="A11" s="2"/>
      <c r="B11" s="8" t="s">
        <v>2</v>
      </c>
      <c r="C11" s="11"/>
      <c r="D11" s="11">
        <v>0</v>
      </c>
      <c r="E11" s="11">
        <f t="shared" si="2"/>
        <v>0</v>
      </c>
      <c r="F11" s="11">
        <v>0</v>
      </c>
      <c r="G11" s="11">
        <v>0</v>
      </c>
      <c r="H11" s="11">
        <f t="shared" si="3"/>
        <v>0</v>
      </c>
    </row>
    <row r="12" spans="1:8" x14ac:dyDescent="0.2">
      <c r="A12" s="2"/>
      <c r="B12" s="8" t="s">
        <v>29</v>
      </c>
      <c r="C12" s="11"/>
      <c r="D12" s="11">
        <v>0</v>
      </c>
      <c r="E12" s="11">
        <f t="shared" si="2"/>
        <v>0</v>
      </c>
      <c r="F12" s="11">
        <v>0</v>
      </c>
      <c r="G12" s="11">
        <v>0</v>
      </c>
      <c r="H12" s="11">
        <f t="shared" si="3"/>
        <v>0</v>
      </c>
    </row>
    <row r="13" spans="1:8" x14ac:dyDescent="0.2">
      <c r="A13" s="14" t="s">
        <v>17</v>
      </c>
      <c r="B13" s="4"/>
      <c r="C13" s="16">
        <f>SUM(C14:C22)</f>
        <v>69800</v>
      </c>
      <c r="D13" s="16">
        <f t="shared" ref="D13:F13" si="4">SUM(D14:D22)</f>
        <v>145000</v>
      </c>
      <c r="E13" s="16">
        <f t="shared" si="4"/>
        <v>214800</v>
      </c>
      <c r="F13" s="16">
        <f t="shared" si="4"/>
        <v>73556.72</v>
      </c>
      <c r="G13" s="16">
        <f t="shared" ref="G13:H13" si="5">SUM(G14:G22)</f>
        <v>73556.72</v>
      </c>
      <c r="H13" s="16">
        <f t="shared" si="5"/>
        <v>141243.28</v>
      </c>
    </row>
    <row r="14" spans="1:8" x14ac:dyDescent="0.2">
      <c r="A14" s="2"/>
      <c r="B14" s="8" t="s">
        <v>30</v>
      </c>
      <c r="C14" s="11">
        <v>18000</v>
      </c>
      <c r="D14" s="11">
        <v>27000</v>
      </c>
      <c r="E14" s="11">
        <f>+C14+D14</f>
        <v>45000</v>
      </c>
      <c r="F14" s="11">
        <v>6128.06</v>
      </c>
      <c r="G14" s="11">
        <v>6128.06</v>
      </c>
      <c r="H14" s="11">
        <f>+E14-F14</f>
        <v>38871.94</v>
      </c>
    </row>
    <row r="15" spans="1:8" x14ac:dyDescent="0.2">
      <c r="A15" s="2"/>
      <c r="B15" s="8" t="s">
        <v>31</v>
      </c>
      <c r="C15" s="11">
        <v>0</v>
      </c>
      <c r="D15" s="11">
        <v>0</v>
      </c>
      <c r="E15" s="11">
        <f t="shared" ref="E15:E22" si="6">+C15+D15</f>
        <v>0</v>
      </c>
      <c r="F15" s="11">
        <v>0</v>
      </c>
      <c r="G15" s="11">
        <v>0</v>
      </c>
      <c r="H15" s="11">
        <f t="shared" ref="H15:H22" si="7">+E15-F15</f>
        <v>0</v>
      </c>
    </row>
    <row r="16" spans="1:8" x14ac:dyDescent="0.2">
      <c r="A16" s="2"/>
      <c r="B16" s="8" t="s">
        <v>32</v>
      </c>
      <c r="C16" s="11">
        <v>0</v>
      </c>
      <c r="D16" s="11">
        <v>0</v>
      </c>
      <c r="E16" s="11">
        <f t="shared" si="6"/>
        <v>0</v>
      </c>
      <c r="F16" s="11">
        <v>0</v>
      </c>
      <c r="G16" s="11">
        <v>0</v>
      </c>
      <c r="H16" s="11">
        <f t="shared" si="7"/>
        <v>0</v>
      </c>
    </row>
    <row r="17" spans="1:8" x14ac:dyDescent="0.2">
      <c r="A17" s="2"/>
      <c r="B17" s="8" t="s">
        <v>33</v>
      </c>
      <c r="C17" s="11">
        <v>1000</v>
      </c>
      <c r="D17" s="11">
        <v>1000</v>
      </c>
      <c r="E17" s="11">
        <f t="shared" si="6"/>
        <v>2000</v>
      </c>
      <c r="F17" s="11">
        <v>0</v>
      </c>
      <c r="G17" s="11">
        <v>0</v>
      </c>
      <c r="H17" s="11">
        <f t="shared" si="7"/>
        <v>2000</v>
      </c>
    </row>
    <row r="18" spans="1:8" x14ac:dyDescent="0.2">
      <c r="A18" s="2"/>
      <c r="B18" s="8" t="s">
        <v>34</v>
      </c>
      <c r="C18" s="11">
        <v>500</v>
      </c>
      <c r="D18" s="11">
        <v>1500</v>
      </c>
      <c r="E18" s="11">
        <f t="shared" si="6"/>
        <v>2000</v>
      </c>
      <c r="F18" s="11">
        <v>0</v>
      </c>
      <c r="G18" s="11">
        <v>0</v>
      </c>
      <c r="H18" s="11">
        <f t="shared" si="7"/>
        <v>2000</v>
      </c>
    </row>
    <row r="19" spans="1:8" x14ac:dyDescent="0.2">
      <c r="A19" s="2"/>
      <c r="B19" s="8" t="s">
        <v>35</v>
      </c>
      <c r="C19" s="11">
        <v>45000</v>
      </c>
      <c r="D19" s="11">
        <v>97000</v>
      </c>
      <c r="E19" s="11">
        <f t="shared" si="6"/>
        <v>142000</v>
      </c>
      <c r="F19" s="11">
        <v>63494.25</v>
      </c>
      <c r="G19" s="11">
        <v>63494.25</v>
      </c>
      <c r="H19" s="11">
        <f t="shared" si="7"/>
        <v>78505.75</v>
      </c>
    </row>
    <row r="20" spans="1:8" x14ac:dyDescent="0.2">
      <c r="A20" s="2"/>
      <c r="B20" s="8" t="s">
        <v>36</v>
      </c>
      <c r="C20" s="11">
        <v>800</v>
      </c>
      <c r="D20" s="11">
        <v>1000</v>
      </c>
      <c r="E20" s="11">
        <f t="shared" si="6"/>
        <v>1800</v>
      </c>
      <c r="F20" s="11">
        <v>0</v>
      </c>
      <c r="G20" s="11">
        <v>0</v>
      </c>
      <c r="H20" s="11">
        <f t="shared" si="7"/>
        <v>1800</v>
      </c>
    </row>
    <row r="21" spans="1:8" x14ac:dyDescent="0.2">
      <c r="A21" s="2"/>
      <c r="B21" s="8" t="s">
        <v>37</v>
      </c>
      <c r="C21" s="11">
        <v>0</v>
      </c>
      <c r="D21" s="11">
        <v>0</v>
      </c>
      <c r="E21" s="11">
        <f t="shared" si="6"/>
        <v>0</v>
      </c>
      <c r="F21" s="11">
        <v>0</v>
      </c>
      <c r="G21" s="11">
        <v>0</v>
      </c>
      <c r="H21" s="11">
        <f t="shared" si="7"/>
        <v>0</v>
      </c>
    </row>
    <row r="22" spans="1:8" x14ac:dyDescent="0.2">
      <c r="A22" s="2"/>
      <c r="B22" s="8" t="s">
        <v>38</v>
      </c>
      <c r="C22" s="11">
        <v>4500</v>
      </c>
      <c r="D22" s="11">
        <v>17500</v>
      </c>
      <c r="E22" s="11">
        <f t="shared" si="6"/>
        <v>22000</v>
      </c>
      <c r="F22" s="11">
        <v>3934.41</v>
      </c>
      <c r="G22" s="11">
        <v>3934.41</v>
      </c>
      <c r="H22" s="11">
        <f t="shared" si="7"/>
        <v>18065.59</v>
      </c>
    </row>
    <row r="23" spans="1:8" x14ac:dyDescent="0.2">
      <c r="A23" s="14" t="s">
        <v>18</v>
      </c>
      <c r="B23" s="4"/>
      <c r="C23" s="16">
        <f>SUM(C24:C32)</f>
        <v>354300</v>
      </c>
      <c r="D23" s="16">
        <f t="shared" ref="D23:F23" si="8">SUM(D24:D32)</f>
        <v>763070</v>
      </c>
      <c r="E23" s="16">
        <f t="shared" si="8"/>
        <v>1117370</v>
      </c>
      <c r="F23" s="16">
        <f t="shared" si="8"/>
        <v>653816.48999999987</v>
      </c>
      <c r="G23" s="16">
        <f t="shared" ref="G23:H23" si="9">SUM(G24:G32)</f>
        <v>653816.48999999987</v>
      </c>
      <c r="H23" s="16">
        <f t="shared" si="9"/>
        <v>463553.51</v>
      </c>
    </row>
    <row r="24" spans="1:8" x14ac:dyDescent="0.2">
      <c r="A24" s="2"/>
      <c r="B24" s="8" t="s">
        <v>39</v>
      </c>
      <c r="C24" s="11">
        <v>14600</v>
      </c>
      <c r="D24" s="11">
        <v>37770</v>
      </c>
      <c r="E24" s="11">
        <f>+C24+D24</f>
        <v>52370</v>
      </c>
      <c r="F24" s="11">
        <v>25013.26</v>
      </c>
      <c r="G24" s="11">
        <v>25013.26</v>
      </c>
      <c r="H24" s="11">
        <f>+E24-F24</f>
        <v>27356.74</v>
      </c>
    </row>
    <row r="25" spans="1:8" x14ac:dyDescent="0.2">
      <c r="A25" s="2"/>
      <c r="B25" s="8" t="s">
        <v>40</v>
      </c>
      <c r="C25" s="11">
        <v>0</v>
      </c>
      <c r="D25" s="11">
        <v>0</v>
      </c>
      <c r="E25" s="11">
        <f t="shared" ref="E25:E32" si="10">+C25+D25</f>
        <v>0</v>
      </c>
      <c r="F25" s="11">
        <v>0</v>
      </c>
      <c r="G25" s="11">
        <v>0</v>
      </c>
      <c r="H25" s="11">
        <f t="shared" ref="H25:H32" si="11">+E25-F25</f>
        <v>0</v>
      </c>
    </row>
    <row r="26" spans="1:8" x14ac:dyDescent="0.2">
      <c r="A26" s="2"/>
      <c r="B26" s="8" t="s">
        <v>41</v>
      </c>
      <c r="C26" s="11">
        <v>190600</v>
      </c>
      <c r="D26" s="11">
        <v>402400</v>
      </c>
      <c r="E26" s="11">
        <f t="shared" si="10"/>
        <v>593000</v>
      </c>
      <c r="F26" s="11">
        <v>357375.67</v>
      </c>
      <c r="G26" s="11">
        <v>357375.67</v>
      </c>
      <c r="H26" s="11">
        <f t="shared" si="11"/>
        <v>235624.33000000002</v>
      </c>
    </row>
    <row r="27" spans="1:8" x14ac:dyDescent="0.2">
      <c r="A27" s="2"/>
      <c r="B27" s="8" t="s">
        <v>42</v>
      </c>
      <c r="C27" s="11">
        <v>49600</v>
      </c>
      <c r="D27" s="11">
        <v>177400</v>
      </c>
      <c r="E27" s="11">
        <f t="shared" si="10"/>
        <v>227000</v>
      </c>
      <c r="F27" s="11">
        <v>152476.67000000001</v>
      </c>
      <c r="G27" s="11">
        <v>152476.67000000001</v>
      </c>
      <c r="H27" s="11">
        <f t="shared" si="11"/>
        <v>74523.329999999987</v>
      </c>
    </row>
    <row r="28" spans="1:8" x14ac:dyDescent="0.2">
      <c r="A28" s="2"/>
      <c r="B28" s="8" t="s">
        <v>43</v>
      </c>
      <c r="C28" s="11">
        <v>17000</v>
      </c>
      <c r="D28" s="11">
        <v>65000</v>
      </c>
      <c r="E28" s="11">
        <f t="shared" si="10"/>
        <v>82000</v>
      </c>
      <c r="F28" s="11">
        <v>48692.08</v>
      </c>
      <c r="G28" s="11">
        <v>48692.08</v>
      </c>
      <c r="H28" s="11">
        <f t="shared" si="11"/>
        <v>33307.919999999998</v>
      </c>
    </row>
    <row r="29" spans="1:8" x14ac:dyDescent="0.2">
      <c r="A29" s="2"/>
      <c r="B29" s="8" t="s">
        <v>44</v>
      </c>
      <c r="C29" s="11">
        <v>0</v>
      </c>
      <c r="D29" s="11">
        <v>0</v>
      </c>
      <c r="E29" s="11">
        <f t="shared" si="10"/>
        <v>0</v>
      </c>
      <c r="F29" s="11">
        <v>0</v>
      </c>
      <c r="G29" s="11">
        <v>0</v>
      </c>
      <c r="H29" s="11">
        <f t="shared" si="11"/>
        <v>0</v>
      </c>
    </row>
    <row r="30" spans="1:8" x14ac:dyDescent="0.2">
      <c r="A30" s="2"/>
      <c r="B30" s="8" t="s">
        <v>45</v>
      </c>
      <c r="C30" s="11">
        <v>1000</v>
      </c>
      <c r="D30" s="11">
        <v>9000</v>
      </c>
      <c r="E30" s="11">
        <f t="shared" si="10"/>
        <v>10000</v>
      </c>
      <c r="F30" s="11">
        <v>2318</v>
      </c>
      <c r="G30" s="11">
        <v>2318</v>
      </c>
      <c r="H30" s="11">
        <f t="shared" si="11"/>
        <v>7682</v>
      </c>
    </row>
    <row r="31" spans="1:8" x14ac:dyDescent="0.2">
      <c r="A31" s="2"/>
      <c r="B31" s="8" t="s">
        <v>46</v>
      </c>
      <c r="C31" s="11">
        <v>2500</v>
      </c>
      <c r="D31" s="11">
        <v>8500</v>
      </c>
      <c r="E31" s="11">
        <f t="shared" si="10"/>
        <v>11000</v>
      </c>
      <c r="F31" s="11">
        <v>2736.21</v>
      </c>
      <c r="G31" s="11">
        <v>2736.21</v>
      </c>
      <c r="H31" s="11">
        <f t="shared" si="11"/>
        <v>8263.7900000000009</v>
      </c>
    </row>
    <row r="32" spans="1:8" x14ac:dyDescent="0.2">
      <c r="A32" s="2"/>
      <c r="B32" s="8" t="s">
        <v>0</v>
      </c>
      <c r="C32" s="11">
        <v>79000</v>
      </c>
      <c r="D32" s="11">
        <v>63000</v>
      </c>
      <c r="E32" s="11">
        <f t="shared" si="10"/>
        <v>142000</v>
      </c>
      <c r="F32" s="11">
        <v>65204.6</v>
      </c>
      <c r="G32" s="11">
        <v>65204.6</v>
      </c>
      <c r="H32" s="11">
        <f t="shared" si="11"/>
        <v>76795.399999999994</v>
      </c>
    </row>
    <row r="33" spans="1:8" x14ac:dyDescent="0.2">
      <c r="A33" s="14" t="s">
        <v>19</v>
      </c>
      <c r="B33" s="4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1:8" x14ac:dyDescent="0.2">
      <c r="A34" s="2"/>
      <c r="B34" s="8" t="s">
        <v>47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1:8" x14ac:dyDescent="0.2">
      <c r="A35" s="2"/>
      <c r="B35" s="8" t="s">
        <v>48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1:8" x14ac:dyDescent="0.2">
      <c r="A36" s="2"/>
      <c r="B36" s="8" t="s">
        <v>49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8" x14ac:dyDescent="0.2">
      <c r="A37" s="2"/>
      <c r="B37" s="8" t="s">
        <v>50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1:8" x14ac:dyDescent="0.2">
      <c r="A38" s="2"/>
      <c r="B38" s="8" t="s">
        <v>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1:8" x14ac:dyDescent="0.2">
      <c r="A39" s="2"/>
      <c r="B39" s="8" t="s">
        <v>51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1:8" x14ac:dyDescent="0.2">
      <c r="A40" s="2"/>
      <c r="B40" s="8" t="s">
        <v>52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1:8" x14ac:dyDescent="0.2">
      <c r="A41" s="2"/>
      <c r="B41" s="8" t="s">
        <v>3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1:8" x14ac:dyDescent="0.2">
      <c r="A42" s="2"/>
      <c r="B42" s="8" t="s">
        <v>53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</row>
    <row r="43" spans="1:8" x14ac:dyDescent="0.2">
      <c r="A43" s="14" t="s">
        <v>20</v>
      </c>
      <c r="B43" s="4"/>
      <c r="C43" s="16">
        <v>0</v>
      </c>
      <c r="D43" s="16">
        <v>16800</v>
      </c>
      <c r="E43" s="16">
        <v>16800</v>
      </c>
      <c r="F43" s="16">
        <f>+F44</f>
        <v>1499.01</v>
      </c>
      <c r="G43" s="16">
        <f>+G44</f>
        <v>1499.01</v>
      </c>
      <c r="H43" s="16">
        <f>+H44</f>
        <v>15300.99</v>
      </c>
    </row>
    <row r="44" spans="1:8" x14ac:dyDescent="0.2">
      <c r="A44" s="2"/>
      <c r="B44" s="8" t="s">
        <v>54</v>
      </c>
      <c r="C44" s="11">
        <v>0</v>
      </c>
      <c r="D44" s="11">
        <v>16800</v>
      </c>
      <c r="E44" s="11">
        <v>16800</v>
      </c>
      <c r="F44" s="11">
        <v>1499.01</v>
      </c>
      <c r="G44" s="11">
        <v>1499.01</v>
      </c>
      <c r="H44" s="11">
        <f t="shared" ref="H44" si="12">+E44-F44</f>
        <v>15300.99</v>
      </c>
    </row>
    <row r="45" spans="1:8" x14ac:dyDescent="0.2">
      <c r="A45" s="2"/>
      <c r="B45" s="8" t="s">
        <v>55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</row>
    <row r="46" spans="1:8" x14ac:dyDescent="0.2">
      <c r="A46" s="2"/>
      <c r="B46" s="8" t="s">
        <v>56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</row>
    <row r="47" spans="1:8" x14ac:dyDescent="0.2">
      <c r="A47" s="2"/>
      <c r="B47" s="8" t="s">
        <v>57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</row>
    <row r="48" spans="1:8" x14ac:dyDescent="0.2">
      <c r="A48" s="2"/>
      <c r="B48" s="8" t="s">
        <v>58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</row>
    <row r="49" spans="1:8" x14ac:dyDescent="0.2">
      <c r="A49" s="2"/>
      <c r="B49" s="8" t="s">
        <v>59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</row>
    <row r="50" spans="1:8" x14ac:dyDescent="0.2">
      <c r="A50" s="2"/>
      <c r="B50" s="8" t="s">
        <v>60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</row>
    <row r="51" spans="1:8" x14ac:dyDescent="0.2">
      <c r="A51" s="2"/>
      <c r="B51" s="8" t="s">
        <v>61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</row>
    <row r="52" spans="1:8" x14ac:dyDescent="0.2">
      <c r="A52" s="2"/>
      <c r="B52" s="8" t="s">
        <v>62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</row>
    <row r="53" spans="1:8" x14ac:dyDescent="0.2">
      <c r="A53" s="14" t="s">
        <v>21</v>
      </c>
      <c r="B53" s="4"/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</row>
    <row r="54" spans="1:8" x14ac:dyDescent="0.2">
      <c r="A54" s="2"/>
      <c r="B54" s="8" t="s">
        <v>63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</row>
    <row r="55" spans="1:8" x14ac:dyDescent="0.2">
      <c r="A55" s="2"/>
      <c r="B55" s="8" t="s">
        <v>64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</row>
    <row r="56" spans="1:8" x14ac:dyDescent="0.2">
      <c r="A56" s="2"/>
      <c r="B56" s="8" t="s">
        <v>65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</row>
    <row r="57" spans="1:8" x14ac:dyDescent="0.2">
      <c r="A57" s="14" t="s">
        <v>22</v>
      </c>
      <c r="B57" s="4"/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</row>
    <row r="58" spans="1:8" x14ac:dyDescent="0.2">
      <c r="A58" s="2"/>
      <c r="B58" s="8" t="s">
        <v>66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</row>
    <row r="59" spans="1:8" x14ac:dyDescent="0.2">
      <c r="A59" s="2"/>
      <c r="B59" s="8" t="s">
        <v>67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</row>
    <row r="60" spans="1:8" x14ac:dyDescent="0.2">
      <c r="A60" s="2"/>
      <c r="B60" s="8" t="s">
        <v>68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</row>
    <row r="61" spans="1:8" x14ac:dyDescent="0.2">
      <c r="A61" s="2"/>
      <c r="B61" s="8" t="s">
        <v>69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</row>
    <row r="62" spans="1:8" x14ac:dyDescent="0.2">
      <c r="A62" s="2"/>
      <c r="B62" s="8" t="s">
        <v>70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</row>
    <row r="63" spans="1:8" x14ac:dyDescent="0.2">
      <c r="A63" s="2"/>
      <c r="B63" s="8" t="s">
        <v>71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1:8" x14ac:dyDescent="0.2">
      <c r="A64" s="2"/>
      <c r="B64" s="8" t="s">
        <v>72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</row>
    <row r="65" spans="1:8" x14ac:dyDescent="0.2">
      <c r="A65" s="14" t="s">
        <v>23</v>
      </c>
      <c r="B65" s="4"/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</row>
    <row r="66" spans="1:8" x14ac:dyDescent="0.2">
      <c r="A66" s="2"/>
      <c r="B66" s="8" t="s">
        <v>4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</row>
    <row r="67" spans="1:8" x14ac:dyDescent="0.2">
      <c r="A67" s="2"/>
      <c r="B67" s="8" t="s">
        <v>5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</row>
    <row r="68" spans="1:8" x14ac:dyDescent="0.2">
      <c r="A68" s="2"/>
      <c r="B68" s="8" t="s">
        <v>6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</row>
    <row r="69" spans="1:8" x14ac:dyDescent="0.2">
      <c r="A69" s="14" t="s">
        <v>24</v>
      </c>
      <c r="B69" s="4"/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</row>
    <row r="70" spans="1:8" x14ac:dyDescent="0.2">
      <c r="A70" s="2"/>
      <c r="B70" s="8" t="s">
        <v>73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</row>
    <row r="71" spans="1:8" x14ac:dyDescent="0.2">
      <c r="A71" s="2"/>
      <c r="B71" s="8" t="s">
        <v>74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</row>
    <row r="72" spans="1:8" x14ac:dyDescent="0.2">
      <c r="A72" s="2"/>
      <c r="B72" s="8" t="s">
        <v>75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</row>
    <row r="73" spans="1:8" x14ac:dyDescent="0.2">
      <c r="A73" s="2"/>
      <c r="B73" s="8" t="s">
        <v>76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</row>
    <row r="74" spans="1:8" x14ac:dyDescent="0.2">
      <c r="A74" s="2"/>
      <c r="B74" s="8" t="s">
        <v>77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</row>
    <row r="75" spans="1:8" x14ac:dyDescent="0.2">
      <c r="A75" s="2"/>
      <c r="B75" s="8" t="s">
        <v>78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</row>
    <row r="76" spans="1:8" x14ac:dyDescent="0.2">
      <c r="A76" s="3"/>
      <c r="B76" s="9" t="s">
        <v>79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</row>
    <row r="77" spans="1:8" x14ac:dyDescent="0.2">
      <c r="A77" s="5"/>
      <c r="B77" s="10" t="s">
        <v>8</v>
      </c>
      <c r="C77" s="13">
        <f t="shared" ref="C77" si="13">C5+C13+C23</f>
        <v>1339196.6100000001</v>
      </c>
      <c r="D77" s="13">
        <f>D5+D13+D23+D43</f>
        <v>1446841.9</v>
      </c>
      <c r="E77" s="13">
        <f>E5+E13+E23+E43</f>
        <v>2786038.51</v>
      </c>
      <c r="F77" s="13">
        <f>F5+F13+F23+F43</f>
        <v>1470285.2</v>
      </c>
      <c r="G77" s="13">
        <f>G5+G13+G23+G43</f>
        <v>1470285.2</v>
      </c>
      <c r="H77" s="13">
        <f>H5+H13+H23+H43</f>
        <v>1315753.31</v>
      </c>
    </row>
    <row r="79" spans="1:8" x14ac:dyDescent="0.2">
      <c r="B79" s="1" t="s">
        <v>83</v>
      </c>
      <c r="F79" s="17"/>
    </row>
    <row r="80" spans="1:8" x14ac:dyDescent="0.2">
      <c r="F80" s="17"/>
    </row>
    <row r="81" spans="2:6" x14ac:dyDescent="0.2">
      <c r="B81" s="1" t="s">
        <v>84</v>
      </c>
      <c r="C81" s="1" t="s">
        <v>85</v>
      </c>
      <c r="F81" s="17"/>
    </row>
    <row r="82" spans="2:6" x14ac:dyDescent="0.2">
      <c r="B82" s="1" t="s">
        <v>86</v>
      </c>
      <c r="C82" s="1" t="s">
        <v>87</v>
      </c>
      <c r="F82" s="17"/>
    </row>
    <row r="83" spans="2:6" x14ac:dyDescent="0.2">
      <c r="B83" s="1" t="s">
        <v>88</v>
      </c>
      <c r="C83" s="1" t="s">
        <v>89</v>
      </c>
      <c r="F83" s="17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2019-07-09T14:12:23Z</cp:lastPrinted>
  <dcterms:created xsi:type="dcterms:W3CDTF">2014-02-10T03:37:14Z</dcterms:created>
  <dcterms:modified xsi:type="dcterms:W3CDTF">2019-10-15T13:33:39Z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